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/>
  <mc:AlternateContent xmlns:mc="http://schemas.openxmlformats.org/markup-compatibility/2006">
    <mc:Choice Requires="x15">
      <x15ac:absPath xmlns:x15ac="http://schemas.microsoft.com/office/spreadsheetml/2010/11/ac" url="D:\★용도계약\2024 륜형\1. 계약\2025년\(교육과) 2025년도 법제교육센터 경비 및 청소 용역\1. 공고서류\"/>
    </mc:Choice>
  </mc:AlternateContent>
  <xr:revisionPtr revIDLastSave="0" documentId="8_{63E40DDE-22E4-4069-B073-B099086DC358}" xr6:coauthVersionLast="36" xr6:coauthVersionMax="36" xr10:uidLastSave="{00000000-0000-0000-0000-000000000000}"/>
  <bookViews>
    <workbookView xWindow="-120" yWindow="-120" windowWidth="29040" windowHeight="15840" tabRatio="931" xr2:uid="{00000000-000D-0000-FFFF-FFFF00000000}"/>
  </bookViews>
  <sheets>
    <sheet name="용역비산출서" sheetId="18" r:id="rId1"/>
  </sheets>
  <definedNames>
    <definedName name="_xlnm.Print_Area" localSheetId="0">용역비산출서!$A$1:$G$24</definedName>
  </definedNames>
  <calcPr calcId="191029" iterate="1" iterateCount="300" calcOnSave="0"/>
  <fileRecoveryPr autoRecover="0"/>
</workbook>
</file>

<file path=xl/calcChain.xml><?xml version="1.0" encoding="utf-8"?>
<calcChain xmlns="http://schemas.openxmlformats.org/spreadsheetml/2006/main">
  <c r="C10" i="18" l="1"/>
  <c r="C7" i="18"/>
  <c r="C8" i="18"/>
  <c r="C9" i="18"/>
  <c r="C11" i="18" s="1"/>
  <c r="C13" i="18"/>
  <c r="C14" i="18"/>
  <c r="C15" i="18"/>
  <c r="C16" i="18"/>
  <c r="C17" i="18"/>
  <c r="C12" i="18" l="1"/>
  <c r="C18" i="18" s="1"/>
  <c r="C19" i="18" s="1"/>
</calcChain>
</file>

<file path=xl/sharedStrings.xml><?xml version="1.0" encoding="utf-8"?>
<sst xmlns="http://schemas.openxmlformats.org/spreadsheetml/2006/main" count="49" uniqueCount="47">
  <si>
    <t>기 본 급</t>
    <phoneticPr fontId="2" type="noConversion"/>
  </si>
  <si>
    <t>기본시급</t>
    <phoneticPr fontId="2" type="noConversion"/>
  </si>
  <si>
    <t>구      분</t>
    <phoneticPr fontId="2" type="noConversion"/>
  </si>
  <si>
    <t>청소</t>
    <phoneticPr fontId="2" type="noConversion"/>
  </si>
  <si>
    <t>월간계</t>
    <phoneticPr fontId="2" type="noConversion"/>
  </si>
  <si>
    <t>연간계</t>
    <phoneticPr fontId="2" type="noConversion"/>
  </si>
  <si>
    <t>비       고</t>
    <phoneticPr fontId="2" type="noConversion"/>
  </si>
  <si>
    <t>인 원</t>
    <phoneticPr fontId="2" type="noConversion"/>
  </si>
  <si>
    <t>3명</t>
    <phoneticPr fontId="2" type="noConversion"/>
  </si>
  <si>
    <t>연차수당</t>
    <phoneticPr fontId="2" type="noConversion"/>
  </si>
  <si>
    <t>월  급  여</t>
    <phoneticPr fontId="2" type="noConversion"/>
  </si>
  <si>
    <t>퇴직충당금</t>
    <phoneticPr fontId="2" type="noConversion"/>
  </si>
  <si>
    <t>월급여/12개월</t>
    <phoneticPr fontId="2" type="noConversion"/>
  </si>
  <si>
    <t>직 접 비 계</t>
    <phoneticPr fontId="2" type="noConversion"/>
  </si>
  <si>
    <t>건 강 보 험</t>
    <phoneticPr fontId="2" type="noConversion"/>
  </si>
  <si>
    <t>국 민 연 금</t>
    <phoneticPr fontId="2" type="noConversion"/>
  </si>
  <si>
    <t>월급여*4.5%</t>
    <phoneticPr fontId="2" type="noConversion"/>
  </si>
  <si>
    <t>산 재 보 험</t>
    <phoneticPr fontId="2" type="noConversion"/>
  </si>
  <si>
    <t>고 용 보 험</t>
    <phoneticPr fontId="2" type="noConversion"/>
  </si>
  <si>
    <t>사 업 소 세</t>
    <phoneticPr fontId="2" type="noConversion"/>
  </si>
  <si>
    <t>월급여*0.5%</t>
    <phoneticPr fontId="2" type="noConversion"/>
  </si>
  <si>
    <t>임금채권분담금/석면포함</t>
    <phoneticPr fontId="2" type="noConversion"/>
  </si>
  <si>
    <t>노인장기요양보험료</t>
    <phoneticPr fontId="2" type="noConversion"/>
  </si>
  <si>
    <t>간 접 비 계</t>
    <phoneticPr fontId="2" type="noConversion"/>
  </si>
  <si>
    <t>일반관리비</t>
    <phoneticPr fontId="2" type="noConversion"/>
  </si>
  <si>
    <t>기업이윤</t>
    <phoneticPr fontId="2" type="noConversion"/>
  </si>
  <si>
    <t>합계</t>
    <phoneticPr fontId="2" type="noConversion"/>
  </si>
  <si>
    <t>부가세</t>
    <phoneticPr fontId="2" type="noConversion"/>
  </si>
  <si>
    <t>용역비</t>
    <phoneticPr fontId="2" type="noConversion"/>
  </si>
  <si>
    <t>1명</t>
    <phoneticPr fontId="2" type="noConversion"/>
  </si>
  <si>
    <t>2명</t>
    <phoneticPr fontId="2" type="noConversion"/>
  </si>
  <si>
    <t>경비</t>
    <phoneticPr fontId="2" type="noConversion"/>
  </si>
  <si>
    <t xml:space="preserve">  </t>
    <phoneticPr fontId="2" type="noConversion"/>
  </si>
  <si>
    <t>월급여*0.9%</t>
    <phoneticPr fontId="2" type="noConversion"/>
  </si>
  <si>
    <t>미화 - 일급*연차일수(11일)/12월
 경비 - 일급*연차일수(11일)/12월</t>
    <phoneticPr fontId="2" type="noConversion"/>
  </si>
  <si>
    <t>월급여*0.064%</t>
    <phoneticPr fontId="2" type="noConversion"/>
  </si>
  <si>
    <t>건강보험료*12.95%</t>
    <phoneticPr fontId="2" type="noConversion"/>
  </si>
  <si>
    <t>월급여*3.545%</t>
    <phoneticPr fontId="2" type="noConversion"/>
  </si>
  <si>
    <t>2024.11.</t>
    <phoneticPr fontId="2" type="noConversion"/>
  </si>
  <si>
    <r>
      <rPr>
        <sz val="8"/>
        <color indexed="12"/>
        <rFont val="굴림체"/>
        <family val="3"/>
        <charset val="129"/>
      </rPr>
      <t xml:space="preserve">*2024년 하반기 시중노임단가 11,261원(낙찰률적용 9,909원), </t>
    </r>
    <r>
      <rPr>
        <sz val="8"/>
        <rFont val="굴림체"/>
        <family val="3"/>
        <charset val="129"/>
      </rPr>
      <t xml:space="preserve">
*2025년 최저시급 10,030원</t>
    </r>
    <phoneticPr fontId="2" type="noConversion"/>
  </si>
  <si>
    <t>2025년 용역비 산출서(안)</t>
    <phoneticPr fontId="2" type="noConversion"/>
  </si>
  <si>
    <t>(미화원, 경비)</t>
    <phoneticPr fontId="2" type="noConversion"/>
  </si>
  <si>
    <t>직
접
비</t>
    <phoneticPr fontId="2" type="noConversion"/>
  </si>
  <si>
    <t>간
접
비</t>
    <phoneticPr fontId="2" type="noConversion"/>
  </si>
  <si>
    <t>(직접비+간접비)*6% 이내
 [국가계약법 시행규칙 제8조]</t>
    <phoneticPr fontId="2" type="noConversion"/>
  </si>
  <si>
    <t>(직접비+간접비+일반관리비)*10% 이내
 [국가계약법 시행규칙 제8조]</t>
    <phoneticPr fontId="2" type="noConversion"/>
  </si>
  <si>
    <t xml:space="preserve"> 미화 - 시급*131시간(5시간/일, 주5일근무, 주휴수당 포함)
 경비 - 시급*198시간(13시간/일 격일근무)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</si>
</sst>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0.0%"/>
    <numFmt numFmtId="177" formatCode="_-* #,##0_-;\-* #,##0_-;_-* &quot;-&quot;?_-;_-@_-"/>
    <numFmt numFmtId="178" formatCode="_-* #,##0_-;\-* #,##0_-;_-* &quot;-&quot;??_-;_-@_-"/>
    <numFmt numFmtId="179" formatCode="#,##0_);[Red]\(#,##0\)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2"/>
      <name val="굴림체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굴림체"/>
      <family val="3"/>
      <charset val="129"/>
    </font>
    <font>
      <sz val="10"/>
      <name val="돋움"/>
      <family val="3"/>
      <charset val="129"/>
    </font>
    <font>
      <sz val="8"/>
      <name val="굴림체"/>
      <family val="3"/>
      <charset val="129"/>
    </font>
    <font>
      <sz val="8"/>
      <color indexed="12"/>
      <name val="굴림체"/>
      <family val="3"/>
      <charset val="129"/>
    </font>
    <font>
      <sz val="9"/>
      <color theme="0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89">
    <xf numFmtId="0" fontId="0" fillId="0" borderId="0" xfId="0"/>
    <xf numFmtId="0" fontId="4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1" fontId="7" fillId="0" borderId="4" xfId="2" applyFont="1" applyFill="1" applyBorder="1" applyAlignment="1">
      <alignment horizontal="center" vertical="center"/>
    </xf>
    <xf numFmtId="41" fontId="6" fillId="0" borderId="5" xfId="2" applyFont="1" applyFill="1" applyBorder="1" applyAlignment="1">
      <alignment horizontal="left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1" fontId="7" fillId="0" borderId="7" xfId="2" applyFont="1" applyFill="1" applyBorder="1" applyAlignment="1">
      <alignment horizontal="center" vertical="center"/>
    </xf>
    <xf numFmtId="41" fontId="6" fillId="0" borderId="8" xfId="2" applyFont="1" applyFill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41" fontId="0" fillId="0" borderId="0" xfId="0" applyNumberFormat="1"/>
    <xf numFmtId="177" fontId="0" fillId="0" borderId="0" xfId="0" applyNumberFormat="1"/>
    <xf numFmtId="0" fontId="8" fillId="0" borderId="0" xfId="0" applyFont="1" applyAlignment="1">
      <alignment horizontal="right"/>
    </xf>
    <xf numFmtId="41" fontId="7" fillId="0" borderId="9" xfId="2" applyFont="1" applyFill="1" applyBorder="1" applyAlignment="1">
      <alignment horizontal="center" vertical="center"/>
    </xf>
    <xf numFmtId="0" fontId="8" fillId="0" borderId="0" xfId="0" applyFont="1"/>
    <xf numFmtId="0" fontId="7" fillId="0" borderId="10" xfId="0" applyFont="1" applyBorder="1" applyAlignment="1">
      <alignment horizontal="center" vertical="center"/>
    </xf>
    <xf numFmtId="41" fontId="7" fillId="0" borderId="10" xfId="2" applyFont="1" applyFill="1" applyBorder="1" applyAlignment="1">
      <alignment horizontal="center" vertical="center"/>
    </xf>
    <xf numFmtId="41" fontId="6" fillId="0" borderId="5" xfId="2" applyFont="1" applyFill="1" applyBorder="1" applyAlignment="1">
      <alignment horizontal="left" vertical="center" wrapText="1"/>
    </xf>
    <xf numFmtId="0" fontId="4" fillId="0" borderId="0" xfId="0" applyFont="1" applyAlignment="1">
      <alignment wrapText="1"/>
    </xf>
    <xf numFmtId="41" fontId="4" fillId="0" borderId="0" xfId="2" applyFont="1" applyFill="1" applyAlignment="1">
      <alignment wrapText="1"/>
    </xf>
    <xf numFmtId="0" fontId="10" fillId="0" borderId="0" xfId="0" applyFont="1"/>
    <xf numFmtId="41" fontId="13" fillId="0" borderId="11" xfId="2" applyFont="1" applyFill="1" applyBorder="1" applyAlignment="1">
      <alignment horizontal="left" vertical="center"/>
    </xf>
    <xf numFmtId="41" fontId="6" fillId="0" borderId="12" xfId="2" applyFont="1" applyFill="1" applyBorder="1" applyAlignment="1">
      <alignment horizontal="left" vertical="center"/>
    </xf>
    <xf numFmtId="41" fontId="7" fillId="0" borderId="13" xfId="2" applyFont="1" applyFill="1" applyBorder="1" applyAlignment="1">
      <alignment horizontal="center" vertical="center"/>
    </xf>
    <xf numFmtId="43" fontId="0" fillId="0" borderId="0" xfId="0" applyNumberFormat="1"/>
    <xf numFmtId="41" fontId="0" fillId="0" borderId="0" xfId="2" applyFont="1"/>
    <xf numFmtId="0" fontId="0" fillId="0" borderId="0" xfId="0" applyAlignment="1">
      <alignment horizontal="right"/>
    </xf>
    <xf numFmtId="178" fontId="7" fillId="0" borderId="15" xfId="2" applyNumberFormat="1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176" fontId="10" fillId="0" borderId="0" xfId="1" applyNumberFormat="1" applyFont="1" applyFill="1"/>
    <xf numFmtId="179" fontId="4" fillId="0" borderId="0" xfId="0" applyNumberFormat="1" applyFont="1" applyAlignment="1">
      <alignment horizontal="right"/>
    </xf>
    <xf numFmtId="179" fontId="7" fillId="0" borderId="1" xfId="0" applyNumberFormat="1" applyFont="1" applyBorder="1" applyAlignment="1">
      <alignment horizontal="right" vertical="center"/>
    </xf>
    <xf numFmtId="179" fontId="7" fillId="0" borderId="4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179" fontId="7" fillId="0" borderId="10" xfId="0" applyNumberFormat="1" applyFont="1" applyBorder="1" applyAlignment="1">
      <alignment horizontal="right" vertical="center"/>
    </xf>
    <xf numFmtId="179" fontId="7" fillId="0" borderId="4" xfId="2" applyNumberFormat="1" applyFont="1" applyFill="1" applyBorder="1" applyAlignment="1">
      <alignment horizontal="right" vertical="center"/>
    </xf>
    <xf numFmtId="179" fontId="7" fillId="0" borderId="9" xfId="2" applyNumberFormat="1" applyFont="1" applyFill="1" applyBorder="1" applyAlignment="1">
      <alignment horizontal="right" vertical="center"/>
    </xf>
    <xf numFmtId="179" fontId="7" fillId="0" borderId="13" xfId="2" applyNumberFormat="1" applyFont="1" applyFill="1" applyBorder="1" applyAlignment="1">
      <alignment horizontal="right" vertical="center"/>
    </xf>
    <xf numFmtId="179" fontId="7" fillId="0" borderId="0" xfId="2" applyNumberFormat="1" applyFont="1" applyFill="1" applyAlignment="1">
      <alignment horizontal="right" wrapText="1"/>
    </xf>
    <xf numFmtId="179" fontId="10" fillId="0" borderId="0" xfId="2" applyNumberFormat="1" applyFont="1" applyFill="1" applyAlignment="1">
      <alignment horizontal="right"/>
    </xf>
    <xf numFmtId="179" fontId="0" fillId="0" borderId="0" xfId="0" applyNumberFormat="1" applyAlignment="1">
      <alignment horizontal="right"/>
    </xf>
    <xf numFmtId="41" fontId="7" fillId="0" borderId="15" xfId="2" applyFont="1" applyFill="1" applyBorder="1" applyAlignment="1">
      <alignment horizontal="center" vertical="center"/>
    </xf>
    <xf numFmtId="41" fontId="14" fillId="0" borderId="5" xfId="2" applyFont="1" applyFill="1" applyBorder="1" applyAlignment="1">
      <alignment horizontal="left" vertical="center"/>
    </xf>
    <xf numFmtId="41" fontId="7" fillId="0" borderId="18" xfId="2" applyFont="1" applyFill="1" applyBorder="1" applyAlignment="1">
      <alignment horizontal="center" vertical="center"/>
    </xf>
    <xf numFmtId="179" fontId="7" fillId="0" borderId="19" xfId="2" applyNumberFormat="1" applyFont="1" applyFill="1" applyBorder="1" applyAlignment="1">
      <alignment horizontal="right" vertical="center"/>
    </xf>
    <xf numFmtId="0" fontId="15" fillId="0" borderId="4" xfId="0" applyFont="1" applyBorder="1" applyAlignment="1">
      <alignment horizontal="center" vertical="center"/>
    </xf>
    <xf numFmtId="179" fontId="15" fillId="0" borderId="4" xfId="2" applyNumberFormat="1" applyFont="1" applyFill="1" applyBorder="1" applyAlignment="1">
      <alignment horizontal="right" vertical="center"/>
    </xf>
    <xf numFmtId="41" fontId="15" fillId="0" borderId="4" xfId="2" applyFont="1" applyFill="1" applyBorder="1" applyAlignment="1">
      <alignment horizontal="center" vertical="center"/>
    </xf>
    <xf numFmtId="41" fontId="15" fillId="0" borderId="15" xfId="2" applyFont="1" applyFill="1" applyBorder="1" applyAlignment="1">
      <alignment horizontal="center" vertical="center"/>
    </xf>
    <xf numFmtId="41" fontId="15" fillId="0" borderId="9" xfId="2" applyFont="1" applyFill="1" applyBorder="1" applyAlignment="1">
      <alignment horizontal="center" vertical="center"/>
    </xf>
    <xf numFmtId="179" fontId="15" fillId="0" borderId="9" xfId="2" applyNumberFormat="1" applyFont="1" applyFill="1" applyBorder="1" applyAlignment="1">
      <alignment horizontal="right" vertical="center"/>
    </xf>
    <xf numFmtId="41" fontId="15" fillId="0" borderId="7" xfId="2" applyFont="1" applyFill="1" applyBorder="1" applyAlignment="1">
      <alignment horizontal="center" vertical="center"/>
    </xf>
    <xf numFmtId="41" fontId="6" fillId="0" borderId="14" xfId="2" applyFont="1" applyFill="1" applyBorder="1" applyAlignment="1">
      <alignment horizontal="left" vertical="center" wrapText="1"/>
    </xf>
    <xf numFmtId="0" fontId="0" fillId="0" borderId="0" xfId="0" applyFill="1"/>
    <xf numFmtId="0" fontId="6" fillId="0" borderId="5" xfId="2" applyNumberFormat="1" applyFont="1" applyFill="1" applyBorder="1" applyAlignment="1">
      <alignment horizontal="left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0" fillId="0" borderId="0" xfId="0" applyBorder="1"/>
    <xf numFmtId="179" fontId="0" fillId="0" borderId="0" xfId="0" applyNumberFormat="1" applyBorder="1" applyAlignment="1">
      <alignment horizontal="right"/>
    </xf>
    <xf numFmtId="0" fontId="0" fillId="0" borderId="0" xfId="0" applyFill="1" applyBorder="1"/>
    <xf numFmtId="179" fontId="0" fillId="0" borderId="0" xfId="0" applyNumberFormat="1" applyFill="1" applyBorder="1" applyAlignment="1">
      <alignment horizontal="right"/>
    </xf>
    <xf numFmtId="41" fontId="0" fillId="0" borderId="0" xfId="0" applyNumberFormat="1" applyFill="1" applyBorder="1" applyAlignment="1"/>
    <xf numFmtId="43" fontId="16" fillId="0" borderId="0" xfId="0" applyNumberFormat="1" applyFont="1" applyFill="1" applyBorder="1" applyAlignment="1">
      <alignment horizontal="left"/>
    </xf>
    <xf numFmtId="41" fontId="14" fillId="0" borderId="20" xfId="2" applyFont="1" applyFill="1" applyBorder="1" applyAlignment="1">
      <alignment horizontal="left" vertical="center" wrapText="1"/>
    </xf>
    <xf numFmtId="0" fontId="4" fillId="0" borderId="0" xfId="0" applyFont="1" applyFill="1" applyAlignment="1">
      <alignment wrapText="1"/>
    </xf>
    <xf numFmtId="0" fontId="10" fillId="0" borderId="0" xfId="0" applyFont="1" applyFill="1"/>
    <xf numFmtId="41" fontId="10" fillId="0" borderId="0" xfId="0" applyNumberFormat="1" applyFont="1" applyFill="1"/>
    <xf numFmtId="179" fontId="10" fillId="0" borderId="0" xfId="0" applyNumberFormat="1" applyFont="1" applyFill="1" applyAlignment="1">
      <alignment horizontal="right"/>
    </xf>
    <xf numFmtId="0" fontId="10" fillId="0" borderId="0" xfId="0" applyFont="1" applyFill="1" applyAlignment="1">
      <alignment horizontal="right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DB127-C84C-4DC3-93E4-0BC16C531476}">
  <sheetPr>
    <tabColor rgb="FFFFFF00"/>
    <pageSetUpPr fitToPage="1"/>
  </sheetPr>
  <dimension ref="A1:M40"/>
  <sheetViews>
    <sheetView tabSelected="1" zoomScaleNormal="100" zoomScaleSheetLayoutView="85" workbookViewId="0">
      <selection activeCell="E29" sqref="E29"/>
    </sheetView>
  </sheetViews>
  <sheetFormatPr defaultRowHeight="13.5" x14ac:dyDescent="0.15"/>
  <cols>
    <col min="1" max="1" width="8.5546875" bestFit="1" customWidth="1"/>
    <col min="2" max="2" width="18.77734375" customWidth="1"/>
    <col min="3" max="4" width="10.44140625" customWidth="1"/>
    <col min="5" max="5" width="12.33203125" bestFit="1" customWidth="1"/>
    <col min="6" max="6" width="12" style="43" bestFit="1" customWidth="1"/>
    <col min="7" max="7" width="40.88671875" customWidth="1"/>
    <col min="8" max="8" width="11.5546875" bestFit="1" customWidth="1"/>
    <col min="9" max="9" width="14.33203125" bestFit="1" customWidth="1"/>
    <col min="10" max="10" width="11.5546875" bestFit="1" customWidth="1"/>
    <col min="11" max="11" width="9.5546875" bestFit="1" customWidth="1"/>
    <col min="12" max="12" width="11.6640625" bestFit="1" customWidth="1"/>
  </cols>
  <sheetData>
    <row r="1" spans="1:13" ht="33" customHeight="1" x14ac:dyDescent="0.3">
      <c r="A1" s="66" t="s">
        <v>40</v>
      </c>
      <c r="B1" s="66"/>
      <c r="C1" s="66"/>
      <c r="D1" s="66"/>
      <c r="E1" s="66"/>
      <c r="F1" s="66"/>
      <c r="G1" s="66"/>
    </row>
    <row r="2" spans="1:13" ht="27" customHeight="1" x14ac:dyDescent="0.15">
      <c r="A2" s="67" t="s">
        <v>41</v>
      </c>
      <c r="B2" s="67"/>
      <c r="C2" s="67"/>
      <c r="D2" s="67"/>
      <c r="E2" s="67"/>
      <c r="F2" s="67"/>
      <c r="G2" s="67"/>
    </row>
    <row r="3" spans="1:13" ht="18" customHeight="1" thickBot="1" x14ac:dyDescent="0.2">
      <c r="A3" s="17"/>
      <c r="B3" s="1"/>
      <c r="C3" s="1"/>
      <c r="D3" s="1"/>
      <c r="E3" s="1"/>
      <c r="F3" s="33"/>
      <c r="G3" s="15" t="s">
        <v>38</v>
      </c>
    </row>
    <row r="4" spans="1:13" ht="30" customHeight="1" thickBot="1" x14ac:dyDescent="0.2">
      <c r="A4" s="68" t="s">
        <v>2</v>
      </c>
      <c r="B4" s="69"/>
      <c r="C4" s="2" t="s">
        <v>3</v>
      </c>
      <c r="D4" s="2" t="s">
        <v>31</v>
      </c>
      <c r="E4" s="2" t="s">
        <v>4</v>
      </c>
      <c r="F4" s="34" t="s">
        <v>5</v>
      </c>
      <c r="G4" s="3" t="s">
        <v>6</v>
      </c>
      <c r="M4" t="s">
        <v>32</v>
      </c>
    </row>
    <row r="5" spans="1:13" ht="30" customHeight="1" thickTop="1" thickBot="1" x14ac:dyDescent="0.2">
      <c r="A5" s="70" t="s">
        <v>7</v>
      </c>
      <c r="B5" s="71"/>
      <c r="C5" s="5" t="s">
        <v>29</v>
      </c>
      <c r="D5" s="5" t="s">
        <v>30</v>
      </c>
      <c r="E5" s="5" t="s">
        <v>8</v>
      </c>
      <c r="F5" s="35" t="s">
        <v>8</v>
      </c>
      <c r="G5" s="36"/>
    </row>
    <row r="6" spans="1:13" ht="21.75" thickTop="1" x14ac:dyDescent="0.15">
      <c r="A6" s="72" t="s">
        <v>1</v>
      </c>
      <c r="B6" s="73"/>
      <c r="C6" s="19"/>
      <c r="D6" s="19"/>
      <c r="E6" s="18"/>
      <c r="F6" s="37"/>
      <c r="G6" s="31" t="s">
        <v>39</v>
      </c>
    </row>
    <row r="7" spans="1:13" ht="30" customHeight="1" x14ac:dyDescent="0.15">
      <c r="A7" s="74" t="s">
        <v>42</v>
      </c>
      <c r="B7" s="5" t="s">
        <v>0</v>
      </c>
      <c r="C7" s="6">
        <f>C6*131</f>
        <v>0</v>
      </c>
      <c r="D7" s="6"/>
      <c r="E7" s="6"/>
      <c r="F7" s="38"/>
      <c r="G7" s="57" t="s">
        <v>46</v>
      </c>
    </row>
    <row r="8" spans="1:13" ht="30" customHeight="1" x14ac:dyDescent="0.15">
      <c r="A8" s="75"/>
      <c r="B8" s="5" t="s">
        <v>9</v>
      </c>
      <c r="C8" s="6">
        <f>C6*6*11/12</f>
        <v>0</v>
      </c>
      <c r="D8" s="6"/>
      <c r="E8" s="6"/>
      <c r="F8" s="38"/>
      <c r="G8" s="20" t="s">
        <v>34</v>
      </c>
      <c r="J8" s="28"/>
    </row>
    <row r="9" spans="1:13" ht="30" customHeight="1" x14ac:dyDescent="0.15">
      <c r="A9" s="76"/>
      <c r="B9" s="9" t="s">
        <v>10</v>
      </c>
      <c r="C9" s="10">
        <f>SUM(C7:C8)</f>
        <v>0</v>
      </c>
      <c r="D9" s="10"/>
      <c r="E9" s="10"/>
      <c r="F9" s="10"/>
      <c r="G9" s="12"/>
      <c r="J9" s="28"/>
    </row>
    <row r="10" spans="1:13" ht="30" customHeight="1" x14ac:dyDescent="0.15">
      <c r="A10" s="4"/>
      <c r="B10" s="5" t="s">
        <v>11</v>
      </c>
      <c r="C10" s="30">
        <f>C9/12</f>
        <v>0</v>
      </c>
      <c r="D10" s="30"/>
      <c r="E10" s="44"/>
      <c r="F10" s="38"/>
      <c r="G10" s="7" t="s">
        <v>12</v>
      </c>
    </row>
    <row r="11" spans="1:13" ht="30" customHeight="1" x14ac:dyDescent="0.15">
      <c r="A11" s="8"/>
      <c r="B11" s="9" t="s">
        <v>13</v>
      </c>
      <c r="C11" s="10">
        <f>SUM(C9:C10)</f>
        <v>0</v>
      </c>
      <c r="D11" s="46"/>
      <c r="E11" s="10"/>
      <c r="F11" s="47"/>
      <c r="G11" s="11"/>
    </row>
    <row r="12" spans="1:13" ht="30" customHeight="1" x14ac:dyDescent="0.15">
      <c r="A12" s="74" t="s">
        <v>43</v>
      </c>
      <c r="B12" s="48" t="s">
        <v>14</v>
      </c>
      <c r="C12" s="51">
        <f>ROUNDDOWN(C9*3.545%,-1)</f>
        <v>0</v>
      </c>
      <c r="D12" s="51"/>
      <c r="E12" s="50"/>
      <c r="F12" s="49"/>
      <c r="G12" s="45" t="s">
        <v>37</v>
      </c>
    </row>
    <row r="13" spans="1:13" ht="30" customHeight="1" x14ac:dyDescent="0.15">
      <c r="A13" s="75"/>
      <c r="B13" s="5" t="s">
        <v>15</v>
      </c>
      <c r="C13" s="6">
        <f>ROUNDDOWN(C9*4.5%,-1)</f>
        <v>0</v>
      </c>
      <c r="D13" s="6"/>
      <c r="E13" s="6"/>
      <c r="F13" s="38"/>
      <c r="G13" s="7" t="s">
        <v>16</v>
      </c>
      <c r="H13" s="13"/>
    </row>
    <row r="14" spans="1:13" ht="30" customHeight="1" x14ac:dyDescent="0.15">
      <c r="A14" s="75"/>
      <c r="B14" s="5" t="s">
        <v>17</v>
      </c>
      <c r="C14" s="6">
        <f>ROUNDDOWN(C9*0.9%,-1)</f>
        <v>0</v>
      </c>
      <c r="D14" s="6"/>
      <c r="E14" s="6"/>
      <c r="F14" s="38"/>
      <c r="G14" s="45" t="s">
        <v>33</v>
      </c>
      <c r="H14" s="14"/>
    </row>
    <row r="15" spans="1:13" ht="30" customHeight="1" x14ac:dyDescent="0.15">
      <c r="A15" s="75"/>
      <c r="B15" s="5" t="s">
        <v>18</v>
      </c>
      <c r="C15" s="6">
        <f>ROUNDDOWN(C9*0.9%,-1)</f>
        <v>0</v>
      </c>
      <c r="D15" s="6"/>
      <c r="E15" s="6"/>
      <c r="F15" s="38"/>
      <c r="G15" s="45" t="s">
        <v>33</v>
      </c>
    </row>
    <row r="16" spans="1:13" ht="30" customHeight="1" x14ac:dyDescent="0.15">
      <c r="A16" s="75"/>
      <c r="B16" s="5" t="s">
        <v>19</v>
      </c>
      <c r="C16" s="6">
        <f>ROUNDDOWN(C9*0.5%,-1)</f>
        <v>0</v>
      </c>
      <c r="D16" s="6"/>
      <c r="E16" s="6"/>
      <c r="F16" s="38"/>
      <c r="G16" s="45" t="s">
        <v>20</v>
      </c>
    </row>
    <row r="17" spans="1:10" ht="30" customHeight="1" x14ac:dyDescent="0.15">
      <c r="A17" s="75"/>
      <c r="B17" s="5" t="s">
        <v>21</v>
      </c>
      <c r="C17" s="6">
        <f>ROUNDDOWN(C9*0.064%,-1)</f>
        <v>0</v>
      </c>
      <c r="D17" s="6"/>
      <c r="E17" s="6"/>
      <c r="F17" s="38"/>
      <c r="G17" s="45" t="s">
        <v>35</v>
      </c>
      <c r="H17" s="13"/>
      <c r="I17" s="13"/>
    </row>
    <row r="18" spans="1:10" ht="30" customHeight="1" x14ac:dyDescent="0.15">
      <c r="A18" s="75"/>
      <c r="B18" s="48" t="s">
        <v>22</v>
      </c>
      <c r="C18" s="50">
        <f>ROUNDDOWN(C12*12.95%,-1)</f>
        <v>0</v>
      </c>
      <c r="D18" s="50"/>
      <c r="E18" s="50"/>
      <c r="F18" s="49"/>
      <c r="G18" s="45" t="s">
        <v>36</v>
      </c>
      <c r="I18" s="13"/>
    </row>
    <row r="19" spans="1:10" ht="30" customHeight="1" x14ac:dyDescent="0.15">
      <c r="A19" s="76"/>
      <c r="B19" s="9" t="s">
        <v>23</v>
      </c>
      <c r="C19" s="10">
        <f>SUM(C12:C18)</f>
        <v>0</v>
      </c>
      <c r="D19" s="10"/>
      <c r="E19" s="10"/>
      <c r="F19" s="10"/>
      <c r="G19" s="11"/>
      <c r="H19" s="29"/>
      <c r="I19" s="28"/>
      <c r="J19" s="13"/>
    </row>
    <row r="20" spans="1:10" ht="30" customHeight="1" x14ac:dyDescent="0.15">
      <c r="A20" s="58" t="s">
        <v>24</v>
      </c>
      <c r="B20" s="59"/>
      <c r="C20" s="52"/>
      <c r="D20" s="52"/>
      <c r="E20" s="52"/>
      <c r="F20" s="53"/>
      <c r="G20" s="83" t="s">
        <v>44</v>
      </c>
      <c r="I20" s="28"/>
      <c r="J20" s="27"/>
    </row>
    <row r="21" spans="1:10" ht="30" customHeight="1" x14ac:dyDescent="0.15">
      <c r="A21" s="58" t="s">
        <v>25</v>
      </c>
      <c r="B21" s="59"/>
      <c r="C21" s="54"/>
      <c r="D21" s="54"/>
      <c r="E21" s="52"/>
      <c r="F21" s="49"/>
      <c r="G21" s="83" t="s">
        <v>45</v>
      </c>
      <c r="I21" s="28"/>
    </row>
    <row r="22" spans="1:10" ht="30" customHeight="1" x14ac:dyDescent="0.15">
      <c r="A22" s="60" t="s">
        <v>26</v>
      </c>
      <c r="B22" s="61"/>
      <c r="C22" s="16"/>
      <c r="D22" s="16"/>
      <c r="E22" s="16"/>
      <c r="F22" s="39"/>
      <c r="G22" s="24"/>
      <c r="I22" s="28"/>
    </row>
    <row r="23" spans="1:10" ht="30" customHeight="1" x14ac:dyDescent="0.15">
      <c r="A23" s="62" t="s">
        <v>27</v>
      </c>
      <c r="B23" s="63"/>
      <c r="C23" s="16"/>
      <c r="D23" s="16"/>
      <c r="E23" s="16"/>
      <c r="F23" s="39"/>
      <c r="G23" s="25"/>
      <c r="I23" s="28"/>
    </row>
    <row r="24" spans="1:10" ht="30" customHeight="1" thickBot="1" x14ac:dyDescent="0.2">
      <c r="A24" s="64" t="s">
        <v>28</v>
      </c>
      <c r="B24" s="65"/>
      <c r="C24" s="26"/>
      <c r="D24" s="26"/>
      <c r="E24" s="26"/>
      <c r="F24" s="40"/>
      <c r="G24" s="55"/>
      <c r="I24" s="28"/>
    </row>
    <row r="25" spans="1:10" ht="27" customHeight="1" x14ac:dyDescent="0.15">
      <c r="A25" s="21"/>
      <c r="B25" s="21"/>
      <c r="C25" s="21"/>
      <c r="D25" s="84"/>
      <c r="E25" s="84"/>
      <c r="F25" s="41"/>
      <c r="G25" s="22"/>
      <c r="H25" s="56"/>
    </row>
    <row r="26" spans="1:10" x14ac:dyDescent="0.15">
      <c r="A26" s="23"/>
      <c r="B26" s="23"/>
      <c r="C26" s="23"/>
      <c r="D26" s="85"/>
      <c r="E26" s="85"/>
      <c r="F26" s="42"/>
      <c r="G26" s="86"/>
      <c r="H26" s="85"/>
    </row>
    <row r="27" spans="1:10" x14ac:dyDescent="0.15">
      <c r="A27" s="23"/>
      <c r="B27" s="23"/>
      <c r="C27" s="32"/>
      <c r="D27" s="32"/>
      <c r="E27" s="32"/>
      <c r="F27" s="87"/>
      <c r="G27" s="88"/>
      <c r="H27" s="85"/>
    </row>
    <row r="28" spans="1:10" x14ac:dyDescent="0.15">
      <c r="D28" s="56"/>
      <c r="E28" s="79"/>
      <c r="F28" s="80"/>
      <c r="G28" s="79"/>
      <c r="H28" s="79"/>
      <c r="I28" s="77"/>
    </row>
    <row r="29" spans="1:10" x14ac:dyDescent="0.15">
      <c r="D29" s="56"/>
      <c r="E29" s="79"/>
      <c r="F29" s="80"/>
      <c r="G29" s="79"/>
      <c r="H29" s="79"/>
      <c r="I29" s="77"/>
    </row>
    <row r="30" spans="1:10" x14ac:dyDescent="0.15">
      <c r="D30" s="56"/>
      <c r="E30" s="79"/>
      <c r="F30" s="80"/>
      <c r="G30" s="81"/>
      <c r="H30" s="79"/>
      <c r="I30" s="77"/>
    </row>
    <row r="31" spans="1:10" x14ac:dyDescent="0.15">
      <c r="D31" s="56"/>
      <c r="E31" s="79"/>
      <c r="F31" s="80"/>
      <c r="G31" s="82"/>
      <c r="H31" s="79"/>
      <c r="I31" s="77"/>
    </row>
    <row r="32" spans="1:10" x14ac:dyDescent="0.15">
      <c r="D32" s="56"/>
      <c r="E32" s="79"/>
      <c r="F32" s="80"/>
      <c r="G32" s="79"/>
      <c r="H32" s="79"/>
      <c r="I32" s="77"/>
    </row>
    <row r="33" spans="4:9" x14ac:dyDescent="0.15">
      <c r="D33" s="56"/>
      <c r="E33" s="79"/>
      <c r="F33" s="80"/>
      <c r="G33" s="79"/>
      <c r="H33" s="79"/>
      <c r="I33" s="77"/>
    </row>
    <row r="34" spans="4:9" x14ac:dyDescent="0.15">
      <c r="D34" s="56"/>
      <c r="E34" s="79"/>
      <c r="F34" s="80"/>
      <c r="G34" s="79"/>
      <c r="H34" s="79"/>
      <c r="I34" s="77"/>
    </row>
    <row r="35" spans="4:9" x14ac:dyDescent="0.15">
      <c r="D35" s="56"/>
      <c r="E35" s="79"/>
      <c r="F35" s="80"/>
      <c r="G35" s="79"/>
      <c r="H35" s="79"/>
      <c r="I35" s="77"/>
    </row>
    <row r="36" spans="4:9" x14ac:dyDescent="0.15">
      <c r="D36" s="56"/>
      <c r="E36" s="79"/>
      <c r="F36" s="80"/>
      <c r="G36" s="79"/>
      <c r="H36" s="79"/>
      <c r="I36" s="77"/>
    </row>
    <row r="37" spans="4:9" x14ac:dyDescent="0.15">
      <c r="D37" s="56"/>
      <c r="E37" s="79"/>
      <c r="F37" s="80"/>
      <c r="G37" s="79"/>
      <c r="H37" s="79"/>
      <c r="I37" s="77"/>
    </row>
    <row r="38" spans="4:9" x14ac:dyDescent="0.15">
      <c r="D38" s="56"/>
      <c r="E38" s="79"/>
      <c r="F38" s="80"/>
      <c r="G38" s="79"/>
      <c r="H38" s="79"/>
      <c r="I38" s="77"/>
    </row>
    <row r="39" spans="4:9" x14ac:dyDescent="0.15">
      <c r="D39" s="56"/>
      <c r="E39" s="79"/>
      <c r="F39" s="80"/>
      <c r="G39" s="79"/>
      <c r="H39" s="79"/>
      <c r="I39" s="77"/>
    </row>
    <row r="40" spans="4:9" x14ac:dyDescent="0.15">
      <c r="E40" s="77"/>
      <c r="F40" s="78"/>
      <c r="G40" s="77"/>
      <c r="H40" s="77"/>
      <c r="I40" s="77"/>
    </row>
  </sheetData>
  <mergeCells count="12">
    <mergeCell ref="A21:B21"/>
    <mergeCell ref="A22:B22"/>
    <mergeCell ref="A23:B23"/>
    <mergeCell ref="A24:B24"/>
    <mergeCell ref="A1:G1"/>
    <mergeCell ref="A2:G2"/>
    <mergeCell ref="A4:B4"/>
    <mergeCell ref="A5:B5"/>
    <mergeCell ref="A6:B6"/>
    <mergeCell ref="A20:B20"/>
    <mergeCell ref="A7:A9"/>
    <mergeCell ref="A12:A19"/>
  </mergeCells>
  <phoneticPr fontId="2" type="noConversion"/>
  <pageMargins left="0.25" right="0.25" top="0.75" bottom="0.75" header="0.3" footer="0.3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용역비산출서</vt:lpstr>
      <vt:lpstr>용역비산출서!Print_Area</vt:lpstr>
    </vt:vector>
  </TitlesOfParts>
  <Company>서한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법제처</cp:lastModifiedBy>
  <cp:lastPrinted>2024-11-14T06:45:38Z</cp:lastPrinted>
  <dcterms:created xsi:type="dcterms:W3CDTF">2002-09-06T04:34:10Z</dcterms:created>
  <dcterms:modified xsi:type="dcterms:W3CDTF">2024-11-27T00:46:29Z</dcterms:modified>
</cp:coreProperties>
</file>